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05" windowWidth="15195" windowHeight="9210" tabRatio="608"/>
  </bookViews>
  <sheets>
    <sheet name="Uitleg" sheetId="2" r:id="rId1"/>
    <sheet name="beoordeling dier" sheetId="6" r:id="rId2"/>
  </sheets>
  <definedNames>
    <definedName name="_xlnm.Print_Area" localSheetId="1">'beoordeling dier'!$A$1:$Q$21</definedName>
    <definedName name="_xlnm.Print_Area" localSheetId="0">Uitleg!$A$1:$E$30</definedName>
  </definedNames>
  <calcPr calcId="145621"/>
</workbook>
</file>

<file path=xl/calcChain.xml><?xml version="1.0" encoding="utf-8"?>
<calcChain xmlns="http://schemas.openxmlformats.org/spreadsheetml/2006/main">
  <c r="F2" i="6" l="1"/>
  <c r="L4" i="6"/>
  <c r="N4" i="6" s="1"/>
  <c r="K4" i="6"/>
  <c r="M4" i="6" s="1"/>
  <c r="O4" i="6" s="1"/>
  <c r="H4" i="6"/>
  <c r="F4" i="6"/>
  <c r="L6" i="6"/>
  <c r="N6" i="6" s="1"/>
  <c r="K6" i="6"/>
  <c r="M6" i="6" s="1"/>
  <c r="O6" i="6" s="1"/>
  <c r="H6" i="6"/>
  <c r="F6" i="6"/>
  <c r="J8" i="6" l="1"/>
  <c r="J9" i="6"/>
  <c r="J10" i="6"/>
  <c r="J7" i="6"/>
  <c r="P8" i="6"/>
  <c r="H8" i="6"/>
  <c r="H9" i="6"/>
  <c r="H10" i="6"/>
  <c r="H7" i="6"/>
  <c r="H3" i="6"/>
  <c r="H5" i="6"/>
  <c r="H2" i="6"/>
  <c r="F8" i="6"/>
  <c r="F9" i="6"/>
  <c r="F10" i="6"/>
  <c r="F7" i="6"/>
  <c r="F3" i="6"/>
  <c r="F5" i="6"/>
  <c r="K9" i="6" l="1"/>
  <c r="M9" i="6" s="1"/>
  <c r="O9" i="6" s="1"/>
  <c r="L9" i="6"/>
  <c r="N9" i="6" s="1"/>
  <c r="P9" i="6"/>
  <c r="P10" i="6"/>
  <c r="L7" i="6" l="1"/>
  <c r="N7" i="6" s="1"/>
  <c r="P7" i="6" s="1"/>
  <c r="L5" i="6"/>
  <c r="N5" i="6" s="1"/>
  <c r="L10" i="6"/>
  <c r="N10" i="6" s="1"/>
  <c r="L8" i="6"/>
  <c r="N8" i="6" s="1"/>
  <c r="L3" i="6"/>
  <c r="N3" i="6" s="1"/>
  <c r="K7" i="6"/>
  <c r="K5" i="6"/>
  <c r="K10" i="6"/>
  <c r="K8" i="6"/>
  <c r="K3" i="6"/>
  <c r="L2" i="6"/>
  <c r="N2" i="6" s="1"/>
  <c r="K2" i="6"/>
  <c r="M2" i="6" l="1"/>
  <c r="M3" i="6"/>
  <c r="M8" i="6"/>
  <c r="O8" i="6" s="1"/>
  <c r="M10" i="6"/>
  <c r="O10" i="6" s="1"/>
  <c r="M5" i="6"/>
  <c r="O5" i="6" s="1"/>
  <c r="M7" i="6"/>
  <c r="O7" i="6" s="1"/>
  <c r="O2" i="6" l="1"/>
  <c r="O3" i="6"/>
</calcChain>
</file>

<file path=xl/sharedStrings.xml><?xml version="1.0" encoding="utf-8"?>
<sst xmlns="http://schemas.openxmlformats.org/spreadsheetml/2006/main" count="37" uniqueCount="30">
  <si>
    <t>Succes</t>
  </si>
  <si>
    <t>geit</t>
  </si>
  <si>
    <t>lengte</t>
  </si>
  <si>
    <t>breedte</t>
  </si>
  <si>
    <t>aantal</t>
  </si>
  <si>
    <t>opp
per dier</t>
  </si>
  <si>
    <t>schaap</t>
  </si>
  <si>
    <t>kip</t>
  </si>
  <si>
    <t>cavia</t>
  </si>
  <si>
    <t>opp
m2 
of cm2</t>
  </si>
  <si>
    <t>konijn</t>
  </si>
  <si>
    <t>Met behulp van dit Excel rekenblad kun je zelf controleren of de hokken en kooien voldoende groot zijn.</t>
  </si>
  <si>
    <t>cm</t>
  </si>
  <si>
    <t>hoogte</t>
  </si>
  <si>
    <t xml:space="preserve">    beoordeling
oppervlakte</t>
  </si>
  <si>
    <t xml:space="preserve">  beoordeling
hoogte van het hok</t>
  </si>
  <si>
    <t>diersoort</t>
  </si>
  <si>
    <t>Je hebt de maten van verschillende kooien, hokken en weides opgemeten</t>
  </si>
  <si>
    <t>Nadat je in je werkboek de gegevens hebt uitgerekend kun je deze controleren op het volgende tabblad</t>
  </si>
  <si>
    <r>
      <t xml:space="preserve">Klik op het groene tabblad onder in het scherm </t>
    </r>
    <r>
      <rPr>
        <b/>
        <sz val="11"/>
        <color rgb="FF00B050"/>
        <rFont val="Arial"/>
        <family val="2"/>
      </rPr>
      <t xml:space="preserve">beoordeling dier </t>
    </r>
    <r>
      <rPr>
        <b/>
        <sz val="11"/>
        <rFont val="Arial"/>
        <family val="2"/>
      </rPr>
      <t>en vul de gegevens in.</t>
    </r>
  </si>
  <si>
    <t>groot</t>
  </si>
  <si>
    <t>stuur een mailtje</t>
  </si>
  <si>
    <t>bij vragen</t>
  </si>
  <si>
    <t>hok opgemeten in:</t>
  </si>
  <si>
    <t>middenslag</t>
  </si>
  <si>
    <t>zwaar</t>
  </si>
  <si>
    <t>kriel</t>
  </si>
  <si>
    <t>klein</t>
  </si>
  <si>
    <t>mtr</t>
  </si>
  <si>
    <t>licht/midden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</si>
</sst>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0.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9" tint="-0.49998474074526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FDB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29"/>
      </left>
      <right/>
      <top style="thick">
        <color indexed="29"/>
      </top>
      <bottom/>
      <diagonal/>
    </border>
    <border>
      <left/>
      <right/>
      <top style="thick">
        <color indexed="29"/>
      </top>
      <bottom/>
      <diagonal/>
    </border>
    <border>
      <left/>
      <right style="thick">
        <color indexed="29"/>
      </right>
      <top style="thick">
        <color indexed="29"/>
      </top>
      <bottom/>
      <diagonal/>
    </border>
    <border>
      <left style="thick">
        <color indexed="29"/>
      </left>
      <right/>
      <top/>
      <bottom/>
      <diagonal/>
    </border>
    <border>
      <left/>
      <right style="thick">
        <color indexed="29"/>
      </right>
      <top/>
      <bottom/>
      <diagonal/>
    </border>
    <border>
      <left style="thick">
        <color indexed="29"/>
      </left>
      <right/>
      <top/>
      <bottom style="thick">
        <color indexed="29"/>
      </bottom>
      <diagonal/>
    </border>
    <border>
      <left/>
      <right/>
      <top/>
      <bottom style="thick">
        <color indexed="29"/>
      </bottom>
      <diagonal/>
    </border>
    <border>
      <left/>
      <right style="thick">
        <color indexed="29"/>
      </right>
      <top/>
      <bottom style="thick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3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2" fillId="0" borderId="0" xfId="0" applyFont="1" applyAlignment="1">
      <alignment horizontal="center"/>
    </xf>
    <xf numFmtId="3" fontId="5" fillId="5" borderId="13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textRotation="45" wrapText="1"/>
    </xf>
    <xf numFmtId="0" fontId="5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 textRotation="45" wrapText="1"/>
    </xf>
    <xf numFmtId="0" fontId="5" fillId="5" borderId="9" xfId="0" applyFont="1" applyFill="1" applyBorder="1" applyAlignment="1">
      <alignment horizontal="center"/>
    </xf>
    <xf numFmtId="3" fontId="5" fillId="5" borderId="14" xfId="0" applyNumberFormat="1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textRotation="45" wrapText="1"/>
    </xf>
    <xf numFmtId="0" fontId="2" fillId="5" borderId="9" xfId="0" applyFont="1" applyFill="1" applyBorder="1" applyAlignment="1">
      <alignment horizontal="center" vertical="center" textRotation="45" wrapText="1"/>
    </xf>
    <xf numFmtId="0" fontId="2" fillId="0" borderId="0" xfId="0" applyFont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textRotation="45" wrapText="1"/>
    </xf>
    <xf numFmtId="0" fontId="2" fillId="5" borderId="13" xfId="0" applyFont="1" applyFill="1" applyBorder="1" applyAlignment="1">
      <alignment horizontal="center" vertical="center" textRotation="45"/>
    </xf>
    <xf numFmtId="0" fontId="2" fillId="4" borderId="12" xfId="0" applyFont="1" applyFill="1" applyBorder="1" applyAlignment="1">
      <alignment horizontal="center" vertical="center" textRotation="45"/>
    </xf>
    <xf numFmtId="0" fontId="2" fillId="4" borderId="13" xfId="0" applyFont="1" applyFill="1" applyBorder="1" applyAlignment="1">
      <alignment horizontal="center" vertical="center" textRotation="45"/>
    </xf>
    <xf numFmtId="0" fontId="2" fillId="6" borderId="17" xfId="0" applyFont="1" applyFill="1" applyBorder="1" applyAlignment="1">
      <alignment horizontal="center" vertical="center" textRotation="45"/>
    </xf>
    <xf numFmtId="0" fontId="6" fillId="6" borderId="14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>
      <alignment horizontal="center" vertical="center" textRotation="45"/>
    </xf>
    <xf numFmtId="0" fontId="2" fillId="6" borderId="14" xfId="0" applyFont="1" applyFill="1" applyBorder="1" applyAlignment="1">
      <alignment horizontal="center" vertical="center" textRotation="45"/>
    </xf>
    <xf numFmtId="0" fontId="6" fillId="4" borderId="21" xfId="0" applyFont="1" applyFill="1" applyBorder="1" applyAlignment="1" applyProtection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45"/>
    </xf>
    <xf numFmtId="165" fontId="6" fillId="6" borderId="12" xfId="0" applyNumberFormat="1" applyFont="1" applyFill="1" applyBorder="1" applyAlignment="1" applyProtection="1">
      <alignment horizontal="center"/>
      <protection locked="0"/>
    </xf>
    <xf numFmtId="165" fontId="6" fillId="4" borderId="16" xfId="0" applyNumberFormat="1" applyFont="1" applyFill="1" applyBorder="1" applyAlignment="1" applyProtection="1">
      <alignment horizontal="center"/>
      <protection locked="0"/>
    </xf>
    <xf numFmtId="165" fontId="6" fillId="4" borderId="12" xfId="0" applyNumberFormat="1" applyFont="1" applyFill="1" applyBorder="1" applyAlignment="1" applyProtection="1">
      <alignment horizontal="center"/>
      <protection locked="0"/>
    </xf>
    <xf numFmtId="165" fontId="5" fillId="5" borderId="12" xfId="0" applyNumberFormat="1" applyFont="1" applyFill="1" applyBorder="1" applyAlignment="1">
      <alignment horizontal="center"/>
    </xf>
    <xf numFmtId="165" fontId="5" fillId="5" borderId="12" xfId="0" applyNumberFormat="1" applyFont="1" applyFill="1" applyBorder="1" applyAlignment="1" applyProtection="1">
      <alignment horizontal="center"/>
    </xf>
  </cellXfs>
  <cellStyles count="2">
    <cellStyle name="Euro" xfId="1"/>
    <cellStyle name="Standaard" xfId="0" builtinId="0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E8F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mailto:informatie@ceesdeboer.eu?subject=kinderboerderij%20bezetting" TargetMode="External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152399</xdr:rowOff>
    </xdr:from>
    <xdr:to>
      <xdr:col>2</xdr:col>
      <xdr:colOff>2219325</xdr:colOff>
      <xdr:row>23</xdr:row>
      <xdr:rowOff>80158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457449"/>
          <a:ext cx="2828925" cy="2042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373592</xdr:colOff>
      <xdr:row>8</xdr:row>
      <xdr:rowOff>183091</xdr:rowOff>
    </xdr:from>
    <xdr:to>
      <xdr:col>3</xdr:col>
      <xdr:colOff>253130</xdr:colOff>
      <xdr:row>19</xdr:row>
      <xdr:rowOff>146171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92" y="3389841"/>
          <a:ext cx="2197288" cy="2026830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14</xdr:col>
      <xdr:colOff>257175</xdr:colOff>
      <xdr:row>16</xdr:row>
      <xdr:rowOff>19050</xdr:rowOff>
    </xdr:from>
    <xdr:to>
      <xdr:col>14</xdr:col>
      <xdr:colOff>885825</xdr:colOff>
      <xdr:row>19</xdr:row>
      <xdr:rowOff>9525</xdr:rowOff>
    </xdr:to>
    <xdr:pic>
      <xdr:nvPicPr>
        <xdr:cNvPr id="4" name="Afbeelding 2" descr="5_aoc-exel.JPG">
          <a:hlinkClick xmlns:r="http://schemas.openxmlformats.org/officeDocument/2006/relationships" r:id="rId2" tooltip="Stuur een mailtje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4086225"/>
          <a:ext cx="628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14</xdr:col>
      <xdr:colOff>390524</xdr:colOff>
      <xdr:row>10</xdr:row>
      <xdr:rowOff>133350</xdr:rowOff>
    </xdr:from>
    <xdr:to>
      <xdr:col>14</xdr:col>
      <xdr:colOff>1847850</xdr:colOff>
      <xdr:row>15</xdr:row>
      <xdr:rowOff>98298</xdr:rowOff>
    </xdr:to>
    <xdr:sp macro="" textlink="">
      <xdr:nvSpPr>
        <xdr:cNvPr id="6" name="Wolkvormige toelichting 5"/>
        <xdr:cNvSpPr/>
      </xdr:nvSpPr>
      <xdr:spPr bwMode="auto">
        <a:xfrm>
          <a:off x="8143874" y="3228975"/>
          <a:ext cx="1457326" cy="774573"/>
        </a:xfrm>
        <a:prstGeom prst="cloudCallou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0"/>
    <pageSetUpPr autoPageBreaks="0" fitToPage="1"/>
  </sheetPr>
  <dimension ref="B1:D17"/>
  <sheetViews>
    <sheetView showGridLines="0" showRowColHeaders="0" showZeros="0" tabSelected="1" showOutlineSymbols="0" zoomScaleNormal="100" workbookViewId="0">
      <selection activeCell="C15" sqref="C15"/>
    </sheetView>
  </sheetViews>
  <sheetFormatPr defaultRowHeight="15" x14ac:dyDescent="0.25"/>
  <cols>
    <col min="1" max="2" width="9.140625" style="2"/>
    <col min="3" max="3" width="102.42578125" style="2" bestFit="1" customWidth="1"/>
    <col min="4" max="16384" width="9.140625" style="2"/>
  </cols>
  <sheetData>
    <row r="1" spans="2:4" ht="15.75" thickBot="1" x14ac:dyDescent="0.3"/>
    <row r="2" spans="2:4" ht="15.75" thickTop="1" x14ac:dyDescent="0.25">
      <c r="B2" s="3"/>
      <c r="C2" s="4"/>
      <c r="D2" s="5"/>
    </row>
    <row r="3" spans="2:4" x14ac:dyDescent="0.25">
      <c r="B3" s="6"/>
      <c r="C3" s="7"/>
      <c r="D3" s="8"/>
    </row>
    <row r="4" spans="2:4" x14ac:dyDescent="0.25">
      <c r="B4" s="6"/>
      <c r="C4" s="7" t="s">
        <v>11</v>
      </c>
      <c r="D4" s="8"/>
    </row>
    <row r="5" spans="2:4" x14ac:dyDescent="0.25">
      <c r="B5" s="6"/>
      <c r="C5" s="7"/>
      <c r="D5" s="8"/>
    </row>
    <row r="6" spans="2:4" x14ac:dyDescent="0.25">
      <c r="B6" s="6"/>
      <c r="C6" s="7"/>
      <c r="D6" s="8"/>
    </row>
    <row r="7" spans="2:4" x14ac:dyDescent="0.25">
      <c r="B7" s="6"/>
      <c r="C7" s="7" t="s">
        <v>17</v>
      </c>
      <c r="D7" s="8"/>
    </row>
    <row r="8" spans="2:4" x14ac:dyDescent="0.25">
      <c r="B8" s="6"/>
      <c r="C8" s="7" t="s">
        <v>18</v>
      </c>
      <c r="D8" s="8"/>
    </row>
    <row r="9" spans="2:4" x14ac:dyDescent="0.25">
      <c r="B9" s="6"/>
      <c r="C9" s="7"/>
      <c r="D9" s="8"/>
    </row>
    <row r="10" spans="2:4" x14ac:dyDescent="0.25">
      <c r="B10" s="6"/>
      <c r="C10" s="7" t="s">
        <v>19</v>
      </c>
      <c r="D10" s="8"/>
    </row>
    <row r="11" spans="2:4" x14ac:dyDescent="0.25">
      <c r="B11" s="6"/>
      <c r="C11" s="1"/>
      <c r="D11" s="8"/>
    </row>
    <row r="12" spans="2:4" x14ac:dyDescent="0.25">
      <c r="B12" s="6"/>
      <c r="C12" s="7"/>
      <c r="D12" s="8"/>
    </row>
    <row r="13" spans="2:4" x14ac:dyDescent="0.25">
      <c r="B13" s="6"/>
      <c r="C13" s="7"/>
      <c r="D13" s="8"/>
    </row>
    <row r="14" spans="2:4" x14ac:dyDescent="0.25">
      <c r="B14" s="6"/>
      <c r="C14" s="7"/>
      <c r="D14" s="8"/>
    </row>
    <row r="15" spans="2:4" x14ac:dyDescent="0.25">
      <c r="B15" s="6"/>
      <c r="C15" s="1" t="s">
        <v>0</v>
      </c>
      <c r="D15" s="8"/>
    </row>
    <row r="16" spans="2:4" ht="15.75" thickBot="1" x14ac:dyDescent="0.3">
      <c r="B16" s="9"/>
      <c r="C16" s="10"/>
      <c r="D16" s="11"/>
    </row>
    <row r="17" ht="15.75" thickTop="1" x14ac:dyDescent="0.25"/>
  </sheetData>
  <sheetProtection password="E96A" sheet="1" objects="1" scenarios="1" selectLockedCells="1" selectUnlockedCells="1"/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landscape" horizontalDpi="4294967293" verticalDpi="200" r:id="rId1"/>
  <headerFooter alignWithMargins="0">
    <oddFooter>&amp;L&amp;G</oddFooter>
  </headerFooter>
  <colBreaks count="1" manualBreakCount="1">
    <brk id="6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"/>
  <sheetViews>
    <sheetView showGridLines="0" zoomScale="90" zoomScaleNormal="90" workbookViewId="0">
      <selection activeCell="I10" sqref="I10"/>
    </sheetView>
  </sheetViews>
  <sheetFormatPr defaultRowHeight="12.75" x14ac:dyDescent="0.2"/>
  <cols>
    <col min="1" max="1" width="11.85546875" style="12" bestFit="1" customWidth="1"/>
    <col min="2" max="2" width="17.140625" style="12" bestFit="1" customWidth="1"/>
    <col min="3" max="3" width="5.7109375" style="12" bestFit="1" customWidth="1"/>
    <col min="4" max="4" width="9.28515625" style="12" bestFit="1" customWidth="1"/>
    <col min="5" max="5" width="6.7109375" style="12" bestFit="1" customWidth="1"/>
    <col min="6" max="6" width="5.7109375" style="12" bestFit="1" customWidth="1"/>
    <col min="7" max="7" width="6.7109375" style="12" bestFit="1" customWidth="1"/>
    <col min="8" max="8" width="5.7109375" style="12" bestFit="1" customWidth="1"/>
    <col min="9" max="9" width="6" style="12" bestFit="1" customWidth="1"/>
    <col min="10" max="10" width="5.28515625" style="12" bestFit="1" customWidth="1"/>
    <col min="11" max="11" width="15.42578125" style="12" customWidth="1"/>
    <col min="12" max="12" width="12.5703125" style="12" bestFit="1" customWidth="1"/>
    <col min="13" max="13" width="11.42578125" style="12" bestFit="1" customWidth="1"/>
    <col min="14" max="14" width="6.85546875" style="12" bestFit="1" customWidth="1"/>
    <col min="15" max="15" width="35.28515625" style="12" bestFit="1" customWidth="1"/>
    <col min="16" max="16" width="27.85546875" style="12" bestFit="1" customWidth="1"/>
    <col min="17" max="16384" width="9.140625" style="12"/>
  </cols>
  <sheetData>
    <row r="1" spans="1:16" s="23" customFormat="1" ht="77.25" customHeight="1" x14ac:dyDescent="0.2">
      <c r="A1" s="49" t="s">
        <v>16</v>
      </c>
      <c r="B1" s="49"/>
      <c r="C1" s="49" t="s">
        <v>23</v>
      </c>
      <c r="D1" s="27" t="s">
        <v>4</v>
      </c>
      <c r="E1" s="29" t="s">
        <v>2</v>
      </c>
      <c r="F1" s="32"/>
      <c r="G1" s="27" t="s">
        <v>3</v>
      </c>
      <c r="H1" s="28"/>
      <c r="I1" s="33" t="s">
        <v>13</v>
      </c>
      <c r="J1" s="33"/>
      <c r="K1" s="16" t="s">
        <v>9</v>
      </c>
      <c r="L1" s="14"/>
      <c r="M1" s="25" t="s">
        <v>5</v>
      </c>
      <c r="N1" s="26"/>
      <c r="O1" s="21" t="s">
        <v>14</v>
      </c>
      <c r="P1" s="22" t="s">
        <v>15</v>
      </c>
    </row>
    <row r="2" spans="1:16" ht="24.95" customHeight="1" x14ac:dyDescent="0.25">
      <c r="A2" s="20" t="s">
        <v>1</v>
      </c>
      <c r="B2" s="20"/>
      <c r="C2" s="20" t="s">
        <v>28</v>
      </c>
      <c r="D2" s="19"/>
      <c r="E2" s="50"/>
      <c r="F2" s="30" t="str">
        <f>IF(E2="","",("mtr"))</f>
        <v/>
      </c>
      <c r="G2" s="51"/>
      <c r="H2" s="34" t="str">
        <f>IF(G2="","",("mtr"))</f>
        <v/>
      </c>
      <c r="I2" s="38"/>
      <c r="J2" s="39"/>
      <c r="K2" s="54" t="str">
        <f t="shared" ref="K2:K7" si="0">IF(E2="","",IF(G2="","",(E2*G2)))</f>
        <v/>
      </c>
      <c r="L2" s="18" t="str">
        <f>IF(E2="","",IF(G2="","",("m2")))</f>
        <v/>
      </c>
      <c r="M2" s="53" t="str">
        <f>IF(D2="","",IF(K2="","",(K2/D2)))</f>
        <v/>
      </c>
      <c r="N2" s="13" t="str">
        <f>IF(D2="","",IF(L2="","",("m2")))</f>
        <v/>
      </c>
      <c r="O2" s="17" t="str">
        <f>IF(D2="","",IF(M2="","",IF(ISERROR(IF(M2&gt;124.9,"De oppervlakte is prima",IF(M2&lt;124.8,"De oppervlakte is te klein"))),"",IF(M2&gt;124.9,"De oppervlakte is prima",IF(M2&lt;124.8,"De oppervlakte is te klein")))))</f>
        <v/>
      </c>
      <c r="P2" s="46"/>
    </row>
    <row r="3" spans="1:16" ht="24.95" customHeight="1" x14ac:dyDescent="0.25">
      <c r="A3" s="20" t="s">
        <v>6</v>
      </c>
      <c r="B3" s="20"/>
      <c r="C3" s="20" t="s">
        <v>28</v>
      </c>
      <c r="D3" s="19"/>
      <c r="E3" s="50"/>
      <c r="F3" s="30" t="str">
        <f t="shared" ref="F3:F5" si="1">IF(E3="","",("mtr"))</f>
        <v/>
      </c>
      <c r="G3" s="52"/>
      <c r="H3" s="34" t="str">
        <f t="shared" ref="H3:H5" si="2">IF(G3="","",("mtr"))</f>
        <v/>
      </c>
      <c r="I3" s="40"/>
      <c r="J3" s="41"/>
      <c r="K3" s="54" t="str">
        <f t="shared" si="0"/>
        <v/>
      </c>
      <c r="L3" s="18" t="str">
        <f>IF(E3="","",IF(G3="","",("m2")))</f>
        <v/>
      </c>
      <c r="M3" s="53" t="str">
        <f t="shared" ref="M3:M7" si="3">IF(D3="","",IF(K3="","",(K3/D3)))</f>
        <v/>
      </c>
      <c r="N3" s="13" t="str">
        <f>IF(D3="","",IF(L3="","",("m2")))</f>
        <v/>
      </c>
      <c r="O3" s="17" t="str">
        <f>IF(D3="","",IF(M3="","",IF(ISERROR(IF(M3&gt;999.9,"De oppervlakte is prima",IF(M3&lt;999.8,"De oppervlakte is te klein"))),"",IF(M3&gt;999.9,"De oppervlakte is prima",IF(M3&lt;999.8,"De oppervlakte is te klein")))))</f>
        <v/>
      </c>
      <c r="P3" s="47"/>
    </row>
    <row r="4" spans="1:16" ht="24.95" customHeight="1" x14ac:dyDescent="0.25">
      <c r="A4" s="35" t="s">
        <v>7</v>
      </c>
      <c r="B4" s="24" t="s">
        <v>26</v>
      </c>
      <c r="C4" s="20" t="s">
        <v>28</v>
      </c>
      <c r="D4" s="19"/>
      <c r="E4" s="50"/>
      <c r="F4" s="30" t="str">
        <f t="shared" si="1"/>
        <v/>
      </c>
      <c r="G4" s="52"/>
      <c r="H4" s="34" t="str">
        <f t="shared" si="2"/>
        <v/>
      </c>
      <c r="I4" s="40"/>
      <c r="J4" s="41"/>
      <c r="K4" s="54" t="str">
        <f t="shared" si="0"/>
        <v/>
      </c>
      <c r="L4" s="18" t="str">
        <f>IF(E4="","",IF(G4="","",("m2")))</f>
        <v/>
      </c>
      <c r="M4" s="53" t="str">
        <f t="shared" si="3"/>
        <v/>
      </c>
      <c r="N4" s="13" t="str">
        <f>IF(D4="","",IF(L4="","",("m2")))</f>
        <v/>
      </c>
      <c r="O4" s="17" t="str">
        <f>IF(D4="","",IF(M4="","",IF(ISERROR(IF(M4&gt;0.49,"De oppervlakte is prima",IF(M4&lt;0.48,"De oppervlakte is te klein"))),"",IF(M4&gt;0.49,"De oppervlakte is prima",IF(M4&lt;0.48,"De oppervlakte is te klein")))))</f>
        <v/>
      </c>
      <c r="P4" s="47"/>
    </row>
    <row r="5" spans="1:16" ht="24.95" customHeight="1" x14ac:dyDescent="0.25">
      <c r="A5" s="44"/>
      <c r="B5" s="24" t="s">
        <v>29</v>
      </c>
      <c r="C5" s="20" t="s">
        <v>28</v>
      </c>
      <c r="D5" s="19"/>
      <c r="E5" s="50"/>
      <c r="F5" s="30" t="str">
        <f t="shared" si="1"/>
        <v/>
      </c>
      <c r="G5" s="52"/>
      <c r="H5" s="34" t="str">
        <f t="shared" si="2"/>
        <v/>
      </c>
      <c r="I5" s="40"/>
      <c r="J5" s="41"/>
      <c r="K5" s="54" t="str">
        <f t="shared" si="0"/>
        <v/>
      </c>
      <c r="L5" s="18" t="str">
        <f>IF(E5="","",IF(G5="","",("m2")))</f>
        <v/>
      </c>
      <c r="M5" s="53" t="str">
        <f t="shared" si="3"/>
        <v/>
      </c>
      <c r="N5" s="13" t="str">
        <f>IF(D5="","",IF(L5="","",("m2")))</f>
        <v/>
      </c>
      <c r="O5" s="17" t="str">
        <f>IF(D5="","",IF(M5="","",IF(ISERROR(IF(M5&gt;0.79,"De oppervlakte is prima",IF(M5&lt;0.8,"De oppervlakte is te klein"))),"",IF(M5&gt;0.79,"De oppervlakte is prima",IF(M5&lt;0.78,"De oppervlakte is te klein")))))</f>
        <v/>
      </c>
      <c r="P5" s="47"/>
    </row>
    <row r="6" spans="1:16" ht="24.95" customHeight="1" x14ac:dyDescent="0.25">
      <c r="A6" s="45"/>
      <c r="B6" s="24" t="s">
        <v>25</v>
      </c>
      <c r="C6" s="20" t="s">
        <v>28</v>
      </c>
      <c r="D6" s="19"/>
      <c r="E6" s="50"/>
      <c r="F6" s="30" t="str">
        <f t="shared" ref="F6" si="4">IF(E6="","",("mtr"))</f>
        <v/>
      </c>
      <c r="G6" s="52"/>
      <c r="H6" s="34" t="str">
        <f t="shared" ref="H6" si="5">IF(G6="","",("mtr"))</f>
        <v/>
      </c>
      <c r="I6" s="42"/>
      <c r="J6" s="43"/>
      <c r="K6" s="54" t="str">
        <f t="shared" ref="K6" si="6">IF(E6="","",IF(G6="","",(E6*G6)))</f>
        <v/>
      </c>
      <c r="L6" s="18" t="str">
        <f>IF(E6="","",IF(G6="","",("m2")))</f>
        <v/>
      </c>
      <c r="M6" s="53" t="str">
        <f t="shared" ref="M6" si="7">IF(D6="","",IF(K6="","",(K6/D6)))</f>
        <v/>
      </c>
      <c r="N6" s="13" t="str">
        <f>IF(D6="","",IF(L6="","",("m2")))</f>
        <v/>
      </c>
      <c r="O6" s="17" t="str">
        <f>IF(D6="","",IF(M6="","",IF(ISERROR(IF(M6&gt;0.99,"De oppervlakte is prima",IF(M6&lt;0.98,"De oppervlakte is te klein"))),"",IF(M6&gt;0.99,"De oppervlakte is prima",IF(M6&lt;0.98,"De oppervlakte is te klein")))))</f>
        <v/>
      </c>
      <c r="P6" s="48"/>
    </row>
    <row r="7" spans="1:16" ht="24.95" customHeight="1" x14ac:dyDescent="0.25">
      <c r="A7" s="20" t="s">
        <v>8</v>
      </c>
      <c r="B7" s="20"/>
      <c r="C7" s="20" t="s">
        <v>12</v>
      </c>
      <c r="D7" s="19"/>
      <c r="E7" s="50"/>
      <c r="F7" s="30" t="str">
        <f>IF(E7="","",("cm"))</f>
        <v/>
      </c>
      <c r="G7" s="52"/>
      <c r="H7" s="34" t="str">
        <f>IF(G7="","",("cm"))</f>
        <v/>
      </c>
      <c r="I7" s="31"/>
      <c r="J7" s="30" t="str">
        <f>IF(I7="","",("cm"))</f>
        <v/>
      </c>
      <c r="K7" s="54" t="str">
        <f t="shared" si="0"/>
        <v/>
      </c>
      <c r="L7" s="18" t="str">
        <f>IF(E7="","",IF(G7="","",("cm2")))</f>
        <v/>
      </c>
      <c r="M7" s="53" t="str">
        <f t="shared" si="3"/>
        <v/>
      </c>
      <c r="N7" s="13" t="str">
        <f>IF(D7="","",IF(L7="","",("cm2")))</f>
        <v/>
      </c>
      <c r="O7" s="15" t="str">
        <f>IF(D7="","",IF(M7="","",IF(ISERROR(IF(M7&gt;2399.9,"De oppervlakte is prima",IF(M7&lt;2399.8,"De oppervlakte is te klein"))),"",IF(M7&gt;2399.9,"De oppervlakte is prima",IF(M7&lt;2399.8,"De oppervlakte is te klein")))))</f>
        <v/>
      </c>
      <c r="P7" s="17" t="str">
        <f>IF(D7="","",IF(I7="","",IF(ISERROR(IF(N7&gt;29.9,"De hoogte is prima",IF(I7&lt;29.8,"De hoogte is te laag"))),"",IF(I7&gt;29.9,"De hoogte is prima",IF(I7&lt;29.8,"De hoogte is te laag")))))</f>
        <v/>
      </c>
    </row>
    <row r="8" spans="1:16" ht="24.95" customHeight="1" x14ac:dyDescent="0.25">
      <c r="A8" s="35" t="s">
        <v>10</v>
      </c>
      <c r="B8" s="20" t="s">
        <v>27</v>
      </c>
      <c r="C8" s="20" t="s">
        <v>12</v>
      </c>
      <c r="D8" s="19"/>
      <c r="E8" s="50"/>
      <c r="F8" s="30" t="str">
        <f t="shared" ref="F8:F10" si="8">IF(E8="","",("cm"))</f>
        <v/>
      </c>
      <c r="G8" s="52"/>
      <c r="H8" s="34" t="str">
        <f t="shared" ref="H8:H10" si="9">IF(G8="","",("cm"))</f>
        <v/>
      </c>
      <c r="I8" s="31"/>
      <c r="J8" s="30" t="str">
        <f t="shared" ref="J8:J10" si="10">IF(I8="","",("cm"))</f>
        <v/>
      </c>
      <c r="K8" s="54" t="str">
        <f>IF(E8="","",IF(G8="","",(E8*G8)))</f>
        <v/>
      </c>
      <c r="L8" s="18" t="str">
        <f>IF(E8="","",IF(G8="","",("cm2")))</f>
        <v/>
      </c>
      <c r="M8" s="53" t="str">
        <f>IF(D8="","",IF(K8="","",(K8/D8)))</f>
        <v/>
      </c>
      <c r="N8" s="13" t="str">
        <f>IF(D8="","",IF(L8="","",("cm2")))</f>
        <v/>
      </c>
      <c r="O8" s="15" t="str">
        <f>IF(D8="","",IF(M8="","",IF(ISERROR(IF(M8&gt;4999.9,"De oppervlakte is prima",IF(M8&lt;4999.8,"De oppervlakte is te klein"))),"",IF(M8&gt;4999.9,"De oppervlakte is prima",IF(M8&lt;4999.8,"De oppervlakte is te klein")))))</f>
        <v/>
      </c>
      <c r="P8" s="15" t="str">
        <f>IF(D8="","",IF(I8="","",IF(ISERROR(IF(I8&gt;59.9,"De hoogte is prima",IF(I8&lt;59.8,"De hoogte is te laag"))),"",IF(I8&gt;59.9,"De hoogte is prima",IF(I8&lt;59.8,"De hoogte is te laag")))))</f>
        <v/>
      </c>
    </row>
    <row r="9" spans="1:16" ht="24.95" customHeight="1" x14ac:dyDescent="0.25">
      <c r="A9" s="36"/>
      <c r="B9" s="20" t="s">
        <v>24</v>
      </c>
      <c r="C9" s="20" t="s">
        <v>12</v>
      </c>
      <c r="D9" s="19"/>
      <c r="E9" s="50"/>
      <c r="F9" s="30" t="str">
        <f t="shared" si="8"/>
        <v/>
      </c>
      <c r="G9" s="52"/>
      <c r="H9" s="34" t="str">
        <f t="shared" si="9"/>
        <v/>
      </c>
      <c r="I9" s="31"/>
      <c r="J9" s="30" t="str">
        <f t="shared" si="10"/>
        <v/>
      </c>
      <c r="K9" s="54" t="str">
        <f>IF(E9="","",IF(G9="","",(E9*G9)))</f>
        <v/>
      </c>
      <c r="L9" s="18" t="str">
        <f>IF(E9="","",IF(G9="","",("cm2")))</f>
        <v/>
      </c>
      <c r="M9" s="53" t="str">
        <f>IF(D9="","",IF(K9="","",(K9/D9)))</f>
        <v/>
      </c>
      <c r="N9" s="13" t="str">
        <f>IF(D9="","",IF(L9="","",("cm2")))</f>
        <v/>
      </c>
      <c r="O9" s="15" t="str">
        <f>IF(D9="","",IF(M9="","",IF(ISERROR(IF(M9&gt;999.9,"De oppervlakte is prima",IF(M9&lt;999.8,"De oppervlakte is te klein"))),"",IF(M9&gt;999.9,"De oppervlakte is prima",IF(M9&lt;999.8,"De oppervlakte is te klein")))))</f>
        <v/>
      </c>
      <c r="P9" s="15" t="str">
        <f>IF(D9="","",IF(I9="","",IF(ISERROR(IF(I9&gt;69.9,"De hoogte is prima",IF(I9&lt;69.8,"De hoogte is te laag"))),"",IF(I9&gt;69.9,"De hoogte is prima",IF(I9&lt;69.8,"De hoogte is te laag")))))</f>
        <v/>
      </c>
    </row>
    <row r="10" spans="1:16" ht="24.95" customHeight="1" x14ac:dyDescent="0.25">
      <c r="A10" s="37"/>
      <c r="B10" s="20" t="s">
        <v>20</v>
      </c>
      <c r="C10" s="20" t="s">
        <v>12</v>
      </c>
      <c r="D10" s="19"/>
      <c r="E10" s="50"/>
      <c r="F10" s="30" t="str">
        <f t="shared" si="8"/>
        <v/>
      </c>
      <c r="G10" s="52"/>
      <c r="H10" s="34" t="str">
        <f t="shared" si="9"/>
        <v/>
      </c>
      <c r="I10" s="31"/>
      <c r="J10" s="30" t="str">
        <f t="shared" si="10"/>
        <v/>
      </c>
      <c r="K10" s="54" t="str">
        <f>IF(E10="","",IF(G10="","",(E10*G10)))</f>
        <v/>
      </c>
      <c r="L10" s="18" t="str">
        <f>IF(E10="","",IF(G10="","",("cm2")))</f>
        <v/>
      </c>
      <c r="M10" s="53" t="str">
        <f>IF(D10="","",IF(K10="","",(K10/D10)))</f>
        <v/>
      </c>
      <c r="N10" s="13" t="str">
        <f>IF(D10="","",IF(L10="","",("cm2")))</f>
        <v/>
      </c>
      <c r="O10" s="15" t="str">
        <f>IF(D10="","",IF(M10="","",IF(ISERROR(IF(M10&gt;14999.9,"De oppervlakte is prima",IF(M10&lt;14999.8,"De oppervlakte is te klein"))),"",IF(M10&gt;14999.9,"De oppervlakte is prima",IF(M10&lt;14999.8,"De oppervlakte is te klein")))))</f>
        <v/>
      </c>
      <c r="P10" s="15" t="str">
        <f>IF(D10="","",IF(I10="","",IF(ISERROR(IF(I10&gt;69.9,"De hoogte is prima",IF(I10&lt;69.8,"De hoogte is te laag"))),"",IF(I10&gt;69.9,"De hoogte is prima",IF(I10&lt;69.8,"De hoogte is te laag")))))</f>
        <v/>
      </c>
    </row>
    <row r="13" spans="1:16" x14ac:dyDescent="0.2">
      <c r="O13" s="12" t="s">
        <v>21</v>
      </c>
    </row>
    <row r="14" spans="1:16" x14ac:dyDescent="0.2">
      <c r="O14" s="12" t="s">
        <v>22</v>
      </c>
    </row>
  </sheetData>
  <sheetProtection password="E96A" sheet="1" objects="1" scenarios="1" selectLockedCells="1"/>
  <mergeCells count="4">
    <mergeCell ref="P2:P6"/>
    <mergeCell ref="A8:A10"/>
    <mergeCell ref="I2:J6"/>
    <mergeCell ref="A4:A6"/>
  </mergeCells>
  <conditionalFormatting sqref="O2:O3 O7:P10">
    <cfRule type="cellIs" dxfId="9" priority="9" operator="equal">
      <formula>"De oppervlakte is te klein"</formula>
    </cfRule>
    <cfRule type="cellIs" dxfId="8" priority="10" operator="equal">
      <formula>"De oppervlakte is prima"</formula>
    </cfRule>
  </conditionalFormatting>
  <conditionalFormatting sqref="P7:P10">
    <cfRule type="cellIs" dxfId="7" priority="7" operator="equal">
      <formula>"De hoogte is te laag"</formula>
    </cfRule>
    <cfRule type="cellIs" dxfId="6" priority="8" operator="equal">
      <formula>"De hoogte is prima"</formula>
    </cfRule>
  </conditionalFormatting>
  <conditionalFormatting sqref="O4:O6">
    <cfRule type="cellIs" dxfId="3" priority="3" operator="equal">
      <formula>"De oppervlakte is te klein"</formula>
    </cfRule>
    <cfRule type="cellIs" dxfId="2" priority="4" operator="equal">
      <formula>"De oppervlakte is prima"</formula>
    </cfRule>
  </conditionalFormatting>
  <pageMargins left="0.7" right="0.7" top="0.75" bottom="0.75" header="0.3" footer="0.3"/>
  <pageSetup paperSize="9" scale="47" orientation="portrait" horizontalDpi="4294967293" r:id="rId1"/>
  <ignoredErrors>
    <ignoredError sqref="M2:M3 M7 L5:N5" formula="1"/>
    <ignoredError sqref="F5 H7:H10 J7:J10 H5 H2:H3 F2:F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Uitleg</vt:lpstr>
      <vt:lpstr>beoordeling dier</vt:lpstr>
      <vt:lpstr>'beoordeling dier'!Afdrukbereik</vt:lpstr>
      <vt:lpstr>Uitleg!Afdrukbereik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Hulpwijzer 1</dc:title>
  <dc:subject>module 7.6</dc:subject>
  <dc:creator>Cees de Boer</dc:creator>
  <cp:lastModifiedBy>Cees</cp:lastModifiedBy>
  <cp:lastPrinted>2009-11-01T20:15:28Z</cp:lastPrinted>
  <dcterms:created xsi:type="dcterms:W3CDTF">2008-11-05T18:25:37Z</dcterms:created>
  <dcterms:modified xsi:type="dcterms:W3CDTF">2014-09-14T14:33:55Z</dcterms:modified>
</cp:coreProperties>
</file>